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LIMPI\OLIMPI - 2024\საჯარო ინფორმცაია\ვებგვერდზე გამოსაქვეყნებელი ინფორმაცია\მეოთხე კვარტალი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45" i="1"/>
  <c r="E45" i="1" l="1"/>
  <c r="E10" i="1" l="1"/>
  <c r="C21" i="1"/>
  <c r="H28" i="1" l="1"/>
  <c r="I10" i="1" l="1"/>
  <c r="F10" i="1"/>
  <c r="F7" i="1" s="1"/>
  <c r="C45" i="1"/>
  <c r="C44" i="1" s="1"/>
  <c r="D21" i="1"/>
  <c r="C10" i="1"/>
  <c r="C7" i="1" s="1"/>
  <c r="H21" i="1" l="1"/>
  <c r="H20" i="1" s="1"/>
  <c r="F45" i="1"/>
  <c r="F44" i="1" s="1"/>
  <c r="F28" i="1"/>
  <c r="C28" i="1"/>
  <c r="B28" i="1"/>
  <c r="B44" i="1"/>
  <c r="C19" i="1" l="1"/>
  <c r="C20" i="1"/>
  <c r="E44" i="1"/>
  <c r="J45" i="1"/>
  <c r="J44" i="1" s="1"/>
  <c r="I45" i="1"/>
  <c r="H45" i="1"/>
  <c r="H44" i="1" s="1"/>
  <c r="H19" i="1" s="1"/>
  <c r="G45" i="1"/>
  <c r="G44" i="1" s="1"/>
  <c r="D45" i="1"/>
  <c r="D44" i="1" s="1"/>
  <c r="I44" i="1"/>
  <c r="J28" i="1"/>
  <c r="I28" i="1"/>
  <c r="I20" i="1" s="1"/>
  <c r="G28" i="1"/>
  <c r="E28" i="1"/>
  <c r="D28" i="1"/>
  <c r="J21" i="1"/>
  <c r="F21" i="1"/>
  <c r="F20" i="1" s="1"/>
  <c r="E21" i="1"/>
  <c r="D20" i="1"/>
  <c r="D19" i="1" s="1"/>
  <c r="B21" i="1"/>
  <c r="J7" i="1"/>
  <c r="I7" i="1"/>
  <c r="I6" i="1" s="1"/>
  <c r="F6" i="1"/>
  <c r="C6" i="1"/>
  <c r="J6" i="1"/>
  <c r="J20" i="1" l="1"/>
  <c r="I19" i="1"/>
  <c r="B6" i="1"/>
  <c r="B20" i="1"/>
  <c r="B19" i="1" s="1"/>
  <c r="E20" i="1"/>
  <c r="E19" i="1" s="1"/>
  <c r="E7" i="1" s="1"/>
  <c r="E6" i="1" s="1"/>
  <c r="F19" i="1"/>
  <c r="H7" i="1"/>
  <c r="H6" i="1" s="1"/>
  <c r="J19" i="1"/>
</calcChain>
</file>

<file path=xl/sharedStrings.xml><?xml version="1.0" encoding="utf-8"?>
<sst xmlns="http://schemas.openxmlformats.org/spreadsheetml/2006/main" count="65" uniqueCount="57">
  <si>
    <r>
      <t xml:space="preserve">დანართი </t>
    </r>
    <r>
      <rPr>
        <b/>
        <i/>
        <sz val="6"/>
        <color indexed="8"/>
        <rFont val="Calibri"/>
        <family val="2"/>
      </rPr>
      <t>№5.1</t>
    </r>
  </si>
  <si>
    <t>ათას ლარებში</t>
  </si>
  <si>
    <t>დასახელება</t>
  </si>
  <si>
    <t>დამტკიცებული გეგმა</t>
  </si>
  <si>
    <t>დაზუსტებული გეგმა</t>
  </si>
  <si>
    <t>საკასო შესრულება</t>
  </si>
  <si>
    <t>საბიუჯეტო სახსრები</t>
  </si>
  <si>
    <t>კანონმდებლობით ნებადართული შემოსავლები</t>
  </si>
  <si>
    <t>გრანტები</t>
  </si>
  <si>
    <t>შემოსულობები</t>
  </si>
  <si>
    <t>I. შემოსავლები</t>
  </si>
  <si>
    <t>საბიუჯეტო ასიგნებები</t>
  </si>
  <si>
    <t>საკუთარი შემოსავლები</t>
  </si>
  <si>
    <t>მათ შორის:</t>
  </si>
  <si>
    <t>გაწეული მომსახურებიდან</t>
  </si>
  <si>
    <t>დეპოზიტებზე საპროცენტო შემოსავლები</t>
  </si>
  <si>
    <t>სხვა ეკონომიკური საქმიანობიდან</t>
  </si>
  <si>
    <t>სხვა არაკლასიფიცირებული შემოსავლები</t>
  </si>
  <si>
    <t>II. არაფინანსური აქტივების კლება</t>
  </si>
  <si>
    <t>III. ფინანსური აქტივების კლება</t>
  </si>
  <si>
    <t>IV. ვალდებულებების ზრდა</t>
  </si>
  <si>
    <t>გადასახდელები</t>
  </si>
  <si>
    <t>I. ხარჯები</t>
  </si>
  <si>
    <t>შრომის ანაზღაურება</t>
  </si>
  <si>
    <t>თანამდებობრივი სარგო</t>
  </si>
  <si>
    <t>წოდებრივი სარგო</t>
  </si>
  <si>
    <t>პრემია</t>
  </si>
  <si>
    <t>დანამატი</t>
  </si>
  <si>
    <t>ჰონორარი</t>
  </si>
  <si>
    <t>კომპენსაცია</t>
  </si>
  <si>
    <t>საქონელი და მომსახურება</t>
  </si>
  <si>
    <t>შტატგარეშე მომუშავეთა ანაზღაურება</t>
  </si>
  <si>
    <t>მივლინება</t>
  </si>
  <si>
    <t>ოფისის ხარჯები</t>
  </si>
  <si>
    <t>წარმომადგენლობითი ხარჯები</t>
  </si>
  <si>
    <t>კვების ხარჯები</t>
  </si>
  <si>
    <t>სამედიცინო ხარჯები</t>
  </si>
  <si>
    <t xml:space="preserve">რბილი ინვენტარისა და უნიფორმის შეძენის და პირად ჰიგიენასთან დაკავშირებული ხარჯები </t>
  </si>
  <si>
    <t xml:space="preserve">ტრანსპორტის, ტექნიკისა და იარაღის ექსპლოატაციისა და მოვლა-შენახვის ხარჯები </t>
  </si>
  <si>
    <t>სამხედრო ტექნიკისა და ტყვია-წამლის შეძენის ხარჯი</t>
  </si>
  <si>
    <t xml:space="preserve"> სხვა დანარჩენი საქონელი და მომსახურება </t>
  </si>
  <si>
    <t>პროცენტი</t>
  </si>
  <si>
    <t>სუბსიდიები</t>
  </si>
  <si>
    <t>სოციალური უზრუნველყოფა</t>
  </si>
  <si>
    <t>სხვა ხარჯები</t>
  </si>
  <si>
    <t>II. არაფინანსური აქტივების ზრდა</t>
  </si>
  <si>
    <t>ძირითადი აქტივები</t>
  </si>
  <si>
    <t>შენობა-ნაგებობები</t>
  </si>
  <si>
    <t>მანქანა-დანადგარები და ინვენტარი</t>
  </si>
  <si>
    <t>სხვა ძირითადი აქტივები</t>
  </si>
  <si>
    <t>მატერიალური მარაგები</t>
  </si>
  <si>
    <t>ფასეულობები</t>
  </si>
  <si>
    <t>არაწარმოებული აქტივები</t>
  </si>
  <si>
    <t>III. ფინანსური აქტივების ზრდა</t>
  </si>
  <si>
    <t>IV. ვალდებულებების კლება</t>
  </si>
  <si>
    <t>ნაშთის ცვლილება</t>
  </si>
  <si>
    <t xml:space="preserve"> სსიპ საქართველოს ოლიმპიური რეზერვების მზადების ეროვნული ცენტრის 2024 წლის მეოთხე  კვარტლის დამტკიცებული და დაზუსტებული ბიუჯეტები და მათი შესრულება დაფინანსების წყაროების მიხედვით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</si>
</sst>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"/>
    <numFmt numFmtId="165" formatCode="#,##0.000"/>
    <numFmt numFmtId="166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6"/>
      <color theme="1"/>
      <name val="Calibri"/>
      <family val="2"/>
      <scheme val="minor"/>
    </font>
    <font>
      <b/>
      <i/>
      <sz val="6"/>
      <color indexed="8"/>
      <name val="Calibri"/>
      <family val="2"/>
    </font>
    <font>
      <b/>
      <sz val="6"/>
      <color indexed="8"/>
      <name val="Sylfaen"/>
      <family val="1"/>
    </font>
    <font>
      <b/>
      <sz val="6"/>
      <color theme="1"/>
      <name val="Sylfaen"/>
      <family val="1"/>
    </font>
    <font>
      <sz val="6"/>
      <color theme="1"/>
      <name val="Sylfaen"/>
      <family val="1"/>
    </font>
    <font>
      <sz val="10"/>
      <name val="Arial"/>
      <family val="2"/>
    </font>
    <font>
      <b/>
      <sz val="6"/>
      <name val="Sylfaen"/>
      <family val="1"/>
    </font>
    <font>
      <b/>
      <sz val="8"/>
      <color theme="1"/>
      <name val="Sylfaen"/>
      <family val="1"/>
    </font>
    <font>
      <sz val="8"/>
      <color theme="1"/>
      <name val="Sylfaen"/>
      <family val="1"/>
    </font>
    <font>
      <b/>
      <i/>
      <sz val="6"/>
      <color theme="1"/>
      <name val="Sylfaen"/>
      <family val="1"/>
    </font>
    <font>
      <i/>
      <sz val="6"/>
      <color theme="1"/>
      <name val="Sylfaen"/>
      <family val="1"/>
    </font>
    <font>
      <sz val="6"/>
      <name val="Sylfaen"/>
      <family val="1"/>
    </font>
    <font>
      <sz val="10"/>
      <color theme="1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rgb="FF000000"/>
      </patternFill>
    </fill>
  </fills>
  <borders count="9">
    <border>
      <left/>
      <right/>
      <top/>
      <bottom/>
      <diagonal/>
    </border>
    <border>
      <left style="medium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48">
    <xf numFmtId="0" fontId="0" fillId="0" borderId="0" xfId="0"/>
    <xf numFmtId="164" fontId="8" fillId="0" borderId="5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0" fontId="5" fillId="2" borderId="4" xfId="2" applyFont="1" applyFill="1" applyBorder="1" applyAlignment="1" applyProtection="1">
      <alignment horizontal="left" vertical="center" wrapText="1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0" fontId="5" fillId="0" borderId="4" xfId="2" applyFont="1" applyFill="1" applyBorder="1" applyAlignment="1" applyProtection="1">
      <alignment horizontal="left" vertical="center" wrapText="1" inden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0" fontId="6" fillId="0" borderId="4" xfId="2" applyFont="1" applyFill="1" applyBorder="1" applyAlignment="1" applyProtection="1">
      <alignment horizontal="left" vertical="center" indent="3"/>
    </xf>
    <xf numFmtId="164" fontId="10" fillId="0" borderId="5" xfId="0" applyNumberFormat="1" applyFont="1" applyFill="1" applyBorder="1" applyAlignment="1">
      <alignment horizontal="center" vertical="center"/>
    </xf>
    <xf numFmtId="164" fontId="10" fillId="0" borderId="6" xfId="0" applyNumberFormat="1" applyFont="1" applyFill="1" applyBorder="1" applyAlignment="1">
      <alignment horizontal="center" vertical="center"/>
    </xf>
    <xf numFmtId="0" fontId="6" fillId="0" borderId="4" xfId="2" applyFont="1" applyFill="1" applyBorder="1" applyAlignment="1" applyProtection="1">
      <alignment horizontal="left" vertical="center" wrapText="1" indent="3"/>
    </xf>
    <xf numFmtId="164" fontId="10" fillId="3" borderId="5" xfId="0" applyNumberFormat="1" applyFont="1" applyFill="1" applyBorder="1" applyAlignment="1">
      <alignment horizontal="center" vertical="center"/>
    </xf>
    <xf numFmtId="0" fontId="11" fillId="0" borderId="4" xfId="2" applyFont="1" applyFill="1" applyBorder="1" applyAlignment="1" applyProtection="1">
      <alignment horizontal="left" vertical="center" wrapText="1" indent="3"/>
    </xf>
    <xf numFmtId="0" fontId="12" fillId="0" borderId="4" xfId="2" applyFont="1" applyFill="1" applyBorder="1" applyAlignment="1" applyProtection="1">
      <alignment horizontal="left" vertical="center" wrapText="1" indent="5"/>
    </xf>
    <xf numFmtId="0" fontId="8" fillId="0" borderId="4" xfId="2" applyFont="1" applyFill="1" applyBorder="1" applyAlignment="1" applyProtection="1">
      <alignment horizontal="left" vertical="center" wrapText="1" indent="1"/>
    </xf>
    <xf numFmtId="0" fontId="8" fillId="0" borderId="4" xfId="2" applyFont="1" applyFill="1" applyBorder="1" applyAlignment="1" applyProtection="1">
      <alignment horizontal="left" vertical="center" wrapText="1" indent="3"/>
    </xf>
    <xf numFmtId="0" fontId="13" fillId="0" borderId="4" xfId="2" applyFont="1" applyFill="1" applyBorder="1" applyAlignment="1" applyProtection="1">
      <alignment horizontal="left" vertical="center" wrapText="1" indent="4"/>
    </xf>
    <xf numFmtId="4" fontId="10" fillId="0" borderId="5" xfId="0" applyNumberFormat="1" applyFont="1" applyFill="1" applyBorder="1" applyAlignment="1">
      <alignment horizontal="center" vertical="center"/>
    </xf>
    <xf numFmtId="164" fontId="10" fillId="0" borderId="5" xfId="1" applyNumberFormat="1" applyFont="1" applyFill="1" applyBorder="1" applyAlignment="1">
      <alignment horizontal="center" vertical="center"/>
    </xf>
    <xf numFmtId="0" fontId="8" fillId="4" borderId="7" xfId="2" applyFont="1" applyFill="1" applyBorder="1" applyAlignment="1" applyProtection="1">
      <alignment horizontal="left" vertical="center" wrapText="1"/>
    </xf>
    <xf numFmtId="164" fontId="9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164" fontId="14" fillId="0" borderId="0" xfId="0" applyNumberFormat="1" applyFont="1" applyFill="1" applyBorder="1"/>
    <xf numFmtId="39" fontId="10" fillId="0" borderId="5" xfId="0" applyNumberFormat="1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center" vertical="center"/>
    </xf>
    <xf numFmtId="165" fontId="10" fillId="0" borderId="5" xfId="1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/>
    </xf>
    <xf numFmtId="165" fontId="10" fillId="3" borderId="5" xfId="0" applyNumberFormat="1" applyFont="1" applyFill="1" applyBorder="1" applyAlignment="1">
      <alignment horizontal="center" vertical="center"/>
    </xf>
    <xf numFmtId="166" fontId="9" fillId="2" borderId="5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10" fillId="0" borderId="5" xfId="0" applyNumberFormat="1" applyFont="1" applyFill="1" applyBorder="1" applyAlignment="1">
      <alignment horizontal="center" vertical="center"/>
    </xf>
    <xf numFmtId="166" fontId="0" fillId="0" borderId="0" xfId="0" applyNumberFormat="1"/>
    <xf numFmtId="166" fontId="10" fillId="0" borderId="5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right" vertical="center"/>
    </xf>
    <xf numFmtId="0" fontId="2" fillId="0" borderId="2" xfId="0" applyFont="1" applyFill="1" applyBorder="1" applyAlignment="1" applyProtection="1">
      <alignment horizontal="right" vertical="center"/>
    </xf>
    <xf numFmtId="0" fontId="2" fillId="0" borderId="3" xfId="0" applyFont="1" applyFill="1" applyBorder="1" applyAlignment="1" applyProtection="1">
      <alignment horizontal="right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0" fontId="8" fillId="0" borderId="4" xfId="2" applyFont="1" applyFill="1" applyBorder="1" applyAlignment="1" applyProtection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workbookViewId="0">
      <selection activeCell="F6" sqref="F6"/>
    </sheetView>
  </sheetViews>
  <sheetFormatPr defaultRowHeight="15" x14ac:dyDescent="0.25"/>
  <cols>
    <col min="1" max="1" width="36.140625" customWidth="1"/>
    <col min="2" max="2" width="14.7109375" customWidth="1"/>
    <col min="6" max="6" width="12" customWidth="1"/>
    <col min="8" max="8" width="10.5703125" bestFit="1" customWidth="1"/>
    <col min="9" max="9" width="10.140625" bestFit="1" customWidth="1"/>
  </cols>
  <sheetData>
    <row r="1" spans="1:10" x14ac:dyDescent="0.2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8"/>
    </row>
    <row r="2" spans="1:10" ht="27" customHeight="1" x14ac:dyDescent="0.25">
      <c r="A2" s="39" t="s">
        <v>56</v>
      </c>
      <c r="B2" s="40"/>
      <c r="C2" s="40"/>
      <c r="D2" s="40"/>
      <c r="E2" s="40"/>
      <c r="F2" s="40"/>
      <c r="G2" s="40"/>
      <c r="H2" s="40"/>
      <c r="I2" s="40"/>
      <c r="J2" s="41"/>
    </row>
    <row r="3" spans="1:10" x14ac:dyDescent="0.25">
      <c r="A3" s="42" t="s">
        <v>1</v>
      </c>
      <c r="B3" s="43"/>
      <c r="C3" s="43"/>
      <c r="D3" s="43"/>
      <c r="E3" s="43"/>
      <c r="F3" s="43"/>
      <c r="G3" s="43"/>
      <c r="H3" s="43"/>
      <c r="I3" s="43"/>
      <c r="J3" s="44"/>
    </row>
    <row r="4" spans="1:10" x14ac:dyDescent="0.25">
      <c r="A4" s="45" t="s">
        <v>2</v>
      </c>
      <c r="B4" s="46" t="s">
        <v>3</v>
      </c>
      <c r="C4" s="46"/>
      <c r="D4" s="46"/>
      <c r="E4" s="46" t="s">
        <v>4</v>
      </c>
      <c r="F4" s="46"/>
      <c r="G4" s="46"/>
      <c r="H4" s="46" t="s">
        <v>5</v>
      </c>
      <c r="I4" s="46"/>
      <c r="J4" s="47"/>
    </row>
    <row r="5" spans="1:10" ht="49.5" x14ac:dyDescent="0.25">
      <c r="A5" s="45"/>
      <c r="B5" s="1" t="s">
        <v>6</v>
      </c>
      <c r="C5" s="1" t="s">
        <v>7</v>
      </c>
      <c r="D5" s="1" t="s">
        <v>8</v>
      </c>
      <c r="E5" s="1" t="s">
        <v>6</v>
      </c>
      <c r="F5" s="1" t="s">
        <v>7</v>
      </c>
      <c r="G5" s="1" t="s">
        <v>8</v>
      </c>
      <c r="H5" s="1" t="s">
        <v>6</v>
      </c>
      <c r="I5" s="1" t="s">
        <v>7</v>
      </c>
      <c r="J5" s="2" t="s">
        <v>8</v>
      </c>
    </row>
    <row r="6" spans="1:10" x14ac:dyDescent="0.25">
      <c r="A6" s="3" t="s">
        <v>9</v>
      </c>
      <c r="B6" s="4">
        <f>SUM(B7)</f>
        <v>6629.3</v>
      </c>
      <c r="C6" s="4">
        <f>SUM(C7)</f>
        <v>502.03500000000003</v>
      </c>
      <c r="D6" s="4"/>
      <c r="E6" s="29">
        <f>SUM(E7)</f>
        <v>6848.9560000000001</v>
      </c>
      <c r="F6" s="29">
        <f>SUM(F7)</f>
        <v>502.03500000000003</v>
      </c>
      <c r="G6" s="4"/>
      <c r="H6" s="31">
        <f>SUM(H7)</f>
        <v>6719.299</v>
      </c>
      <c r="I6" s="29">
        <f>SUM(I7)</f>
        <v>0.997</v>
      </c>
      <c r="J6" s="5">
        <f>SUM(J7)</f>
        <v>0</v>
      </c>
    </row>
    <row r="7" spans="1:10" x14ac:dyDescent="0.25">
      <c r="A7" s="6" t="s">
        <v>10</v>
      </c>
      <c r="B7" s="7">
        <f>B8+B9</f>
        <v>6629.3</v>
      </c>
      <c r="C7" s="7">
        <f>C8+C9</f>
        <v>502.03500000000003</v>
      </c>
      <c r="D7" s="7"/>
      <c r="E7" s="28">
        <f>SUM(E8)</f>
        <v>6848.9560000000001</v>
      </c>
      <c r="F7" s="28">
        <f>F8+F9</f>
        <v>502.03500000000003</v>
      </c>
      <c r="G7" s="7"/>
      <c r="H7" s="32">
        <f>SUM(H8)</f>
        <v>6719.299</v>
      </c>
      <c r="I7" s="28">
        <f>SUM(I8:I9)</f>
        <v>0.997</v>
      </c>
      <c r="J7" s="8">
        <f>SUM(J9:J18)</f>
        <v>0</v>
      </c>
    </row>
    <row r="8" spans="1:10" x14ac:dyDescent="0.25">
      <c r="A8" s="9" t="s">
        <v>11</v>
      </c>
      <c r="B8" s="10">
        <v>6629.3</v>
      </c>
      <c r="C8" s="10"/>
      <c r="D8" s="10"/>
      <c r="E8" s="26">
        <v>6848.9560000000001</v>
      </c>
      <c r="F8" s="26"/>
      <c r="G8" s="10"/>
      <c r="H8" s="33">
        <v>6719.299</v>
      </c>
      <c r="I8" s="26"/>
      <c r="J8" s="11"/>
    </row>
    <row r="9" spans="1:10" x14ac:dyDescent="0.25">
      <c r="A9" s="12" t="s">
        <v>12</v>
      </c>
      <c r="B9" s="10"/>
      <c r="C9" s="13">
        <v>502.03500000000003</v>
      </c>
      <c r="D9" s="10"/>
      <c r="E9" s="10"/>
      <c r="F9" s="30">
        <v>502.03500000000003</v>
      </c>
      <c r="G9" s="10"/>
      <c r="H9" s="33"/>
      <c r="I9" s="26">
        <v>0.997</v>
      </c>
      <c r="J9" s="11"/>
    </row>
    <row r="10" spans="1:10" ht="16.5" customHeight="1" x14ac:dyDescent="0.25">
      <c r="A10" s="14" t="s">
        <v>13</v>
      </c>
      <c r="B10" s="7"/>
      <c r="C10" s="7">
        <f>C11+C12+C13+C14</f>
        <v>0</v>
      </c>
      <c r="D10" s="7"/>
      <c r="E10" s="7">
        <f>E11+E12+E13+E14</f>
        <v>0</v>
      </c>
      <c r="F10" s="28">
        <f>F11+F12+F13+F14</f>
        <v>0</v>
      </c>
      <c r="G10" s="7"/>
      <c r="H10" s="32"/>
      <c r="I10" s="28">
        <f>I11+I12</f>
        <v>0</v>
      </c>
      <c r="J10" s="8"/>
    </row>
    <row r="11" spans="1:10" ht="16.5" customHeight="1" x14ac:dyDescent="0.25">
      <c r="A11" s="15" t="s">
        <v>14</v>
      </c>
      <c r="B11" s="10"/>
      <c r="C11" s="10"/>
      <c r="D11" s="10"/>
      <c r="E11" s="10"/>
      <c r="F11" s="26"/>
      <c r="G11" s="10"/>
      <c r="H11" s="34"/>
      <c r="I11" s="26"/>
      <c r="J11" s="11"/>
    </row>
    <row r="12" spans="1:10" ht="16.5" customHeight="1" x14ac:dyDescent="0.25">
      <c r="A12" s="15" t="s">
        <v>15</v>
      </c>
      <c r="B12" s="10"/>
      <c r="C12" s="10"/>
      <c r="D12" s="10"/>
      <c r="E12" s="10"/>
      <c r="F12" s="26"/>
      <c r="G12" s="10"/>
      <c r="H12" s="34"/>
      <c r="I12" s="26"/>
      <c r="J12" s="11"/>
    </row>
    <row r="13" spans="1:10" ht="16.5" customHeight="1" x14ac:dyDescent="0.25">
      <c r="A13" s="15" t="s">
        <v>16</v>
      </c>
      <c r="B13" s="10"/>
      <c r="C13" s="10"/>
      <c r="D13" s="10"/>
      <c r="E13" s="10"/>
      <c r="F13" s="10"/>
      <c r="G13" s="10"/>
      <c r="H13" s="33"/>
      <c r="I13" s="26"/>
      <c r="J13" s="11"/>
    </row>
    <row r="14" spans="1:10" ht="16.5" customHeight="1" x14ac:dyDescent="0.25">
      <c r="A14" s="15" t="s">
        <v>17</v>
      </c>
      <c r="B14" s="10"/>
      <c r="C14" s="10"/>
      <c r="D14" s="10"/>
      <c r="E14" s="10"/>
      <c r="F14" s="10"/>
      <c r="G14" s="10"/>
      <c r="H14" s="33"/>
      <c r="I14" s="26"/>
      <c r="J14" s="11"/>
    </row>
    <row r="15" spans="1:10" ht="16.5" customHeight="1" x14ac:dyDescent="0.25">
      <c r="A15" s="12" t="s">
        <v>8</v>
      </c>
      <c r="B15" s="10"/>
      <c r="C15" s="10"/>
      <c r="D15" s="10"/>
      <c r="E15" s="10"/>
      <c r="F15" s="10"/>
      <c r="G15" s="10"/>
      <c r="H15" s="33"/>
      <c r="I15" s="26"/>
      <c r="J15" s="11"/>
    </row>
    <row r="16" spans="1:10" ht="16.5" customHeight="1" x14ac:dyDescent="0.25">
      <c r="A16" s="6" t="s">
        <v>18</v>
      </c>
      <c r="B16" s="7"/>
      <c r="C16" s="7"/>
      <c r="D16" s="7"/>
      <c r="E16" s="7"/>
      <c r="F16" s="7"/>
      <c r="G16" s="7"/>
      <c r="H16" s="32"/>
      <c r="I16" s="28"/>
      <c r="J16" s="8"/>
    </row>
    <row r="17" spans="1:10" ht="16.5" customHeight="1" x14ac:dyDescent="0.25">
      <c r="A17" s="6" t="s">
        <v>19</v>
      </c>
      <c r="B17" s="7"/>
      <c r="C17" s="7"/>
      <c r="D17" s="7"/>
      <c r="E17" s="7"/>
      <c r="F17" s="7"/>
      <c r="G17" s="7"/>
      <c r="H17" s="32"/>
      <c r="I17" s="28"/>
      <c r="J17" s="8"/>
    </row>
    <row r="18" spans="1:10" ht="16.5" customHeight="1" x14ac:dyDescent="0.25">
      <c r="A18" s="6" t="s">
        <v>20</v>
      </c>
      <c r="B18" s="7"/>
      <c r="C18" s="7"/>
      <c r="D18" s="7"/>
      <c r="E18" s="7"/>
      <c r="F18" s="7"/>
      <c r="G18" s="7"/>
      <c r="H18" s="32"/>
      <c r="I18" s="28"/>
      <c r="J18" s="8"/>
    </row>
    <row r="19" spans="1:10" ht="16.5" customHeight="1" x14ac:dyDescent="0.25">
      <c r="A19" s="3" t="s">
        <v>21</v>
      </c>
      <c r="B19" s="4">
        <f>B20+B44</f>
        <v>6629.3190000000004</v>
      </c>
      <c r="C19" s="4">
        <f>C28+C21+C42+C43+C44</f>
        <v>502.03500000000003</v>
      </c>
      <c r="D19" s="4">
        <f t="shared" ref="D19:J19" si="0">D20+D44+D52+D53</f>
        <v>0</v>
      </c>
      <c r="E19" s="4">
        <f>E20+E44+E52+E53</f>
        <v>6848.9350000000004</v>
      </c>
      <c r="F19" s="4">
        <f>F20+F44+F52+F53</f>
        <v>310227</v>
      </c>
      <c r="G19" s="4"/>
      <c r="H19" s="31">
        <f>H20+H44</f>
        <v>6719.2990000000009</v>
      </c>
      <c r="I19" s="29">
        <f>I20+I44</f>
        <v>0.997</v>
      </c>
      <c r="J19" s="5">
        <f t="shared" si="0"/>
        <v>0</v>
      </c>
    </row>
    <row r="20" spans="1:10" ht="16.5" customHeight="1" x14ac:dyDescent="0.25">
      <c r="A20" s="16" t="s">
        <v>22</v>
      </c>
      <c r="B20" s="7">
        <f>B21+B28+B39+B40+B42+B41+B43</f>
        <v>1641.9560000000001</v>
      </c>
      <c r="C20" s="7">
        <f>C21+C28+C39+C40+C41+C42+C43</f>
        <v>192</v>
      </c>
      <c r="D20" s="7">
        <f t="shared" ref="D20" si="1">D21+D28+D39+D40+D41+D42+D43</f>
        <v>0</v>
      </c>
      <c r="E20" s="7">
        <f>E21+E28+E39+E40+E41+E42+E43</f>
        <v>1314.652</v>
      </c>
      <c r="F20" s="7">
        <f>F21+F28+F39+F40+F41+F42+F43</f>
        <v>192</v>
      </c>
      <c r="G20" s="7"/>
      <c r="H20" s="32">
        <f>H21+H28+H39+H40+H41+H42+H43</f>
        <v>1253.5790000000002</v>
      </c>
      <c r="I20" s="28">
        <f>I21+I28+I39+I40+I41+I42+I43</f>
        <v>0.997</v>
      </c>
      <c r="J20" s="8">
        <f>J21+J28+J39+J40+J41+J42+J43</f>
        <v>0</v>
      </c>
    </row>
    <row r="21" spans="1:10" ht="16.5" customHeight="1" x14ac:dyDescent="0.25">
      <c r="A21" s="17" t="s">
        <v>23</v>
      </c>
      <c r="B21" s="7">
        <f t="shared" ref="B21" si="2">B22+B23+B24+B25+B26+B27</f>
        <v>700</v>
      </c>
      <c r="C21" s="7">
        <f>C22+C23+C24+C25+C26+C27</f>
        <v>0</v>
      </c>
      <c r="D21" s="7">
        <f>D22+D23+D24+D25+D26+D27</f>
        <v>0</v>
      </c>
      <c r="E21" s="7">
        <f>E22+E23+E24+E25+E26+E27</f>
        <v>718</v>
      </c>
      <c r="F21" s="7">
        <f>F22+F23+F24+F25+F26+F27</f>
        <v>0</v>
      </c>
      <c r="G21" s="7"/>
      <c r="H21" s="32">
        <f>H22+H23+H24+H25+H26+H27</f>
        <v>717.096</v>
      </c>
      <c r="I21" s="28"/>
      <c r="J21" s="8">
        <f>J22+J23+J24+J25+J26+J27</f>
        <v>0</v>
      </c>
    </row>
    <row r="22" spans="1:10" ht="16.5" customHeight="1" x14ac:dyDescent="0.25">
      <c r="A22" s="18" t="s">
        <v>24</v>
      </c>
      <c r="B22" s="26">
        <v>700</v>
      </c>
      <c r="C22" s="26"/>
      <c r="D22" s="26"/>
      <c r="E22" s="26">
        <v>718</v>
      </c>
      <c r="F22" s="10"/>
      <c r="G22" s="10"/>
      <c r="H22" s="33">
        <v>717.096</v>
      </c>
      <c r="I22" s="26"/>
      <c r="J22" s="10"/>
    </row>
    <row r="23" spans="1:10" ht="16.5" customHeight="1" x14ac:dyDescent="0.25">
      <c r="A23" s="18" t="s">
        <v>25</v>
      </c>
      <c r="B23" s="26"/>
      <c r="C23" s="26"/>
      <c r="D23" s="26"/>
      <c r="E23" s="26"/>
      <c r="F23" s="10"/>
      <c r="G23" s="10"/>
      <c r="H23" s="33"/>
      <c r="I23" s="26"/>
      <c r="J23" s="10"/>
    </row>
    <row r="24" spans="1:10" ht="16.5" customHeight="1" x14ac:dyDescent="0.25">
      <c r="A24" s="18" t="s">
        <v>26</v>
      </c>
      <c r="B24" s="19"/>
      <c r="C24" s="10"/>
      <c r="D24" s="10"/>
      <c r="E24" s="19"/>
      <c r="F24" s="10"/>
      <c r="G24" s="10"/>
      <c r="H24" s="33"/>
      <c r="I24" s="26"/>
      <c r="J24" s="10"/>
    </row>
    <row r="25" spans="1:10" ht="16.5" customHeight="1" x14ac:dyDescent="0.25">
      <c r="A25" s="18" t="s">
        <v>27</v>
      </c>
      <c r="B25" s="26"/>
      <c r="C25" s="10"/>
      <c r="D25" s="10"/>
      <c r="E25" s="26"/>
      <c r="F25" s="10"/>
      <c r="G25" s="10"/>
      <c r="H25" s="33"/>
      <c r="I25" s="26"/>
      <c r="J25" s="10"/>
    </row>
    <row r="26" spans="1:10" ht="16.5" customHeight="1" x14ac:dyDescent="0.25">
      <c r="A26" s="18" t="s">
        <v>28</v>
      </c>
      <c r="B26" s="10"/>
      <c r="C26" s="10"/>
      <c r="D26" s="10"/>
      <c r="E26" s="10"/>
      <c r="F26" s="10"/>
      <c r="G26" s="10"/>
      <c r="H26" s="33"/>
      <c r="I26" s="26"/>
      <c r="J26" s="10"/>
    </row>
    <row r="27" spans="1:10" ht="16.5" customHeight="1" x14ac:dyDescent="0.25">
      <c r="A27" s="18" t="s">
        <v>29</v>
      </c>
      <c r="B27" s="10"/>
      <c r="C27" s="10"/>
      <c r="D27" s="10"/>
      <c r="E27" s="10"/>
      <c r="F27" s="10"/>
      <c r="G27" s="10"/>
      <c r="H27" s="33"/>
      <c r="I27" s="26"/>
      <c r="J27" s="10"/>
    </row>
    <row r="28" spans="1:10" ht="16.5" customHeight="1" x14ac:dyDescent="0.25">
      <c r="A28" s="17" t="s">
        <v>30</v>
      </c>
      <c r="B28" s="7">
        <f>B29+B30+B31+B32+B33+B34+B35+B36+B37+B38</f>
        <v>907.95600000000002</v>
      </c>
      <c r="C28" s="7">
        <f>C29+C30+C31+C32+C33+C34+C35+C36+C37+C38</f>
        <v>157</v>
      </c>
      <c r="D28" s="7">
        <f t="shared" ref="D28:J28" si="3">D29+D30+D31+D32+D33+D34+D35+D36+D37+D38</f>
        <v>0</v>
      </c>
      <c r="E28" s="7">
        <f t="shared" si="3"/>
        <v>562.65200000000004</v>
      </c>
      <c r="F28" s="7">
        <f>F29+F30+F31+F32+F33+F34+F35+F36+F37+F38</f>
        <v>157</v>
      </c>
      <c r="G28" s="7">
        <f t="shared" si="3"/>
        <v>0</v>
      </c>
      <c r="H28" s="32">
        <f>H29+H30+H31+H32+H33+H34+H35+H36+H37+H38</f>
        <v>509.78500000000003</v>
      </c>
      <c r="I28" s="28">
        <f t="shared" si="3"/>
        <v>0</v>
      </c>
      <c r="J28" s="8">
        <f t="shared" si="3"/>
        <v>0</v>
      </c>
    </row>
    <row r="29" spans="1:10" ht="16.5" customHeight="1" x14ac:dyDescent="0.25">
      <c r="A29" s="18" t="s">
        <v>31</v>
      </c>
      <c r="B29" s="25">
        <v>76.397000000000006</v>
      </c>
      <c r="C29" s="10">
        <v>10</v>
      </c>
      <c r="D29" s="10"/>
      <c r="E29" s="26">
        <v>76.400000000000006</v>
      </c>
      <c r="F29" s="10">
        <v>10</v>
      </c>
      <c r="G29" s="10"/>
      <c r="H29" s="33">
        <v>74.626000000000005</v>
      </c>
      <c r="I29" s="26"/>
      <c r="J29" s="11"/>
    </row>
    <row r="30" spans="1:10" ht="16.5" customHeight="1" x14ac:dyDescent="0.25">
      <c r="A30" s="18" t="s">
        <v>32</v>
      </c>
      <c r="B30" s="20">
        <v>0.5</v>
      </c>
      <c r="C30" s="10"/>
      <c r="D30" s="20"/>
      <c r="E30" s="20">
        <v>0.5</v>
      </c>
      <c r="F30" s="10"/>
      <c r="G30" s="10"/>
      <c r="H30" s="35">
        <v>0.43</v>
      </c>
      <c r="I30" s="26"/>
      <c r="J30" s="11"/>
    </row>
    <row r="31" spans="1:10" ht="16.5" customHeight="1" x14ac:dyDescent="0.25">
      <c r="A31" s="18" t="s">
        <v>33</v>
      </c>
      <c r="B31" s="10">
        <v>713.5</v>
      </c>
      <c r="C31" s="10">
        <v>147</v>
      </c>
      <c r="D31" s="10"/>
      <c r="E31" s="10">
        <v>368.19299999999998</v>
      </c>
      <c r="F31" s="10">
        <v>147</v>
      </c>
      <c r="G31" s="10"/>
      <c r="H31" s="33">
        <v>302.50200000000001</v>
      </c>
      <c r="I31" s="26"/>
      <c r="J31" s="11"/>
    </row>
    <row r="32" spans="1:10" ht="16.5" customHeight="1" x14ac:dyDescent="0.25">
      <c r="A32" s="18" t="s">
        <v>34</v>
      </c>
      <c r="B32" s="10"/>
      <c r="C32" s="10"/>
      <c r="D32" s="10"/>
      <c r="E32" s="10"/>
      <c r="F32" s="10"/>
      <c r="G32" s="10"/>
      <c r="H32" s="33"/>
      <c r="I32" s="26"/>
      <c r="J32" s="10"/>
    </row>
    <row r="33" spans="1:10" ht="16.5" customHeight="1" x14ac:dyDescent="0.25">
      <c r="A33" s="18" t="s">
        <v>35</v>
      </c>
      <c r="B33" s="10"/>
      <c r="C33" s="10"/>
      <c r="D33" s="10"/>
      <c r="E33" s="10"/>
      <c r="F33" s="10"/>
      <c r="G33" s="10"/>
      <c r="H33" s="33"/>
      <c r="I33" s="26"/>
      <c r="J33" s="10"/>
    </row>
    <row r="34" spans="1:10" ht="16.5" customHeight="1" x14ac:dyDescent="0.25">
      <c r="A34" s="18" t="s">
        <v>36</v>
      </c>
      <c r="B34" s="10">
        <v>5.0999999999999996</v>
      </c>
      <c r="C34" s="10"/>
      <c r="D34" s="10"/>
      <c r="E34" s="10">
        <v>5.0999999999999996</v>
      </c>
      <c r="F34" s="10"/>
      <c r="G34" s="10"/>
      <c r="H34" s="33">
        <v>5.0999999999999996</v>
      </c>
      <c r="I34" s="26"/>
      <c r="J34" s="10"/>
    </row>
    <row r="35" spans="1:10" ht="16.5" customHeight="1" x14ac:dyDescent="0.25">
      <c r="A35" s="18" t="s">
        <v>37</v>
      </c>
      <c r="B35" s="10"/>
      <c r="C35" s="10"/>
      <c r="D35" s="10"/>
      <c r="E35" s="10"/>
      <c r="F35" s="10"/>
      <c r="G35" s="10"/>
      <c r="H35" s="33">
        <v>16.63</v>
      </c>
      <c r="I35" s="26"/>
      <c r="J35" s="10"/>
    </row>
    <row r="36" spans="1:10" ht="16.5" customHeight="1" x14ac:dyDescent="0.25">
      <c r="A36" s="18" t="s">
        <v>38</v>
      </c>
      <c r="B36" s="10">
        <v>13.683999999999999</v>
      </c>
      <c r="C36" s="10"/>
      <c r="D36" s="10"/>
      <c r="E36" s="10">
        <v>13.683999999999999</v>
      </c>
      <c r="F36" s="10"/>
      <c r="G36" s="10"/>
      <c r="H36" s="33">
        <v>11.82</v>
      </c>
      <c r="I36" s="26"/>
      <c r="J36" s="10"/>
    </row>
    <row r="37" spans="1:10" ht="16.5" customHeight="1" x14ac:dyDescent="0.25">
      <c r="A37" s="18" t="s">
        <v>39</v>
      </c>
      <c r="B37" s="20"/>
      <c r="C37" s="10"/>
      <c r="D37" s="20"/>
      <c r="E37" s="27"/>
      <c r="F37" s="10"/>
      <c r="G37" s="10"/>
      <c r="H37" s="33"/>
      <c r="I37" s="26"/>
      <c r="J37" s="10"/>
    </row>
    <row r="38" spans="1:10" ht="16.5" customHeight="1" x14ac:dyDescent="0.25">
      <c r="A38" s="18" t="s">
        <v>40</v>
      </c>
      <c r="B38" s="20">
        <v>98.775000000000006</v>
      </c>
      <c r="C38" s="10"/>
      <c r="D38" s="20"/>
      <c r="E38" s="27">
        <v>98.775000000000006</v>
      </c>
      <c r="F38" s="10"/>
      <c r="G38" s="10"/>
      <c r="H38" s="33">
        <v>98.677000000000007</v>
      </c>
      <c r="I38" s="26"/>
      <c r="J38" s="10"/>
    </row>
    <row r="39" spans="1:10" ht="16.5" customHeight="1" x14ac:dyDescent="0.25">
      <c r="A39" s="17" t="s">
        <v>41</v>
      </c>
      <c r="B39" s="7"/>
      <c r="C39" s="7"/>
      <c r="D39" s="7"/>
      <c r="E39" s="28"/>
      <c r="F39" s="7"/>
      <c r="G39" s="7"/>
      <c r="H39" s="33"/>
      <c r="I39" s="26"/>
      <c r="J39" s="10"/>
    </row>
    <row r="40" spans="1:10" ht="16.5" customHeight="1" x14ac:dyDescent="0.25">
      <c r="A40" s="17" t="s">
        <v>42</v>
      </c>
      <c r="B40" s="7"/>
      <c r="C40" s="7"/>
      <c r="D40" s="7"/>
      <c r="E40" s="7"/>
      <c r="F40" s="7"/>
      <c r="G40" s="7"/>
      <c r="H40" s="33"/>
      <c r="I40" s="28"/>
      <c r="J40" s="8"/>
    </row>
    <row r="41" spans="1:10" ht="16.5" customHeight="1" x14ac:dyDescent="0.25">
      <c r="A41" s="17" t="s">
        <v>8</v>
      </c>
      <c r="B41" s="7"/>
      <c r="C41" s="7"/>
      <c r="D41" s="7"/>
      <c r="E41" s="7"/>
      <c r="F41" s="7"/>
      <c r="G41" s="7"/>
      <c r="H41" s="32"/>
      <c r="I41" s="28"/>
      <c r="J41" s="8"/>
    </row>
    <row r="42" spans="1:10" ht="16.5" customHeight="1" x14ac:dyDescent="0.25">
      <c r="A42" s="17" t="s">
        <v>43</v>
      </c>
      <c r="B42" s="7">
        <v>5</v>
      </c>
      <c r="C42" s="7"/>
      <c r="D42" s="7"/>
      <c r="E42" s="7">
        <v>5</v>
      </c>
      <c r="F42" s="7"/>
      <c r="G42" s="7"/>
      <c r="H42" s="32">
        <v>2.2559999999999998</v>
      </c>
      <c r="I42" s="28"/>
      <c r="J42" s="8"/>
    </row>
    <row r="43" spans="1:10" ht="16.5" customHeight="1" x14ac:dyDescent="0.25">
      <c r="A43" s="17" t="s">
        <v>44</v>
      </c>
      <c r="B43" s="7">
        <v>29</v>
      </c>
      <c r="C43" s="7">
        <v>35</v>
      </c>
      <c r="D43" s="7"/>
      <c r="E43" s="7">
        <v>29</v>
      </c>
      <c r="F43" s="7">
        <v>35</v>
      </c>
      <c r="G43" s="7"/>
      <c r="H43" s="32">
        <v>24.442</v>
      </c>
      <c r="I43" s="28">
        <v>0.997</v>
      </c>
      <c r="J43" s="8"/>
    </row>
    <row r="44" spans="1:10" ht="16.5" customHeight="1" x14ac:dyDescent="0.25">
      <c r="A44" s="16" t="s">
        <v>45</v>
      </c>
      <c r="B44" s="7">
        <f>B45+B49+B50+B51</f>
        <v>4987.3630000000003</v>
      </c>
      <c r="C44" s="7">
        <f>C45+C49+C50+C51</f>
        <v>310.03500000000003</v>
      </c>
      <c r="D44" s="7">
        <f t="shared" ref="D44" si="4">D45+D49+D50+D51</f>
        <v>0</v>
      </c>
      <c r="E44" s="28">
        <f t="shared" ref="E44:J44" si="5">E45+E49+E50+E51</f>
        <v>5534.2830000000004</v>
      </c>
      <c r="F44" s="7">
        <f t="shared" si="5"/>
        <v>310035</v>
      </c>
      <c r="G44" s="7">
        <f t="shared" si="5"/>
        <v>0</v>
      </c>
      <c r="H44" s="32">
        <f t="shared" si="5"/>
        <v>5465.72</v>
      </c>
      <c r="I44" s="28">
        <f t="shared" si="5"/>
        <v>0</v>
      </c>
      <c r="J44" s="8">
        <f t="shared" si="5"/>
        <v>0</v>
      </c>
    </row>
    <row r="45" spans="1:10" ht="16.5" customHeight="1" x14ac:dyDescent="0.25">
      <c r="A45" s="17" t="s">
        <v>46</v>
      </c>
      <c r="B45" s="7">
        <f>B46+B47+B48</f>
        <v>4987.3630000000003</v>
      </c>
      <c r="C45" s="7">
        <f>C46+C47+C48</f>
        <v>310.03500000000003</v>
      </c>
      <c r="D45" s="7">
        <f t="shared" ref="D45:J45" si="6">D46+D47+D48</f>
        <v>0</v>
      </c>
      <c r="E45" s="28">
        <f>E46+E47+E48</f>
        <v>5534.2830000000004</v>
      </c>
      <c r="F45" s="7">
        <f>F46+F47+F48</f>
        <v>310035</v>
      </c>
      <c r="G45" s="7">
        <f t="shared" si="6"/>
        <v>0</v>
      </c>
      <c r="H45" s="32">
        <f t="shared" si="6"/>
        <v>5465.72</v>
      </c>
      <c r="I45" s="28">
        <f t="shared" si="6"/>
        <v>0</v>
      </c>
      <c r="J45" s="8">
        <f t="shared" si="6"/>
        <v>0</v>
      </c>
    </row>
    <row r="46" spans="1:10" ht="16.5" customHeight="1" x14ac:dyDescent="0.25">
      <c r="A46" s="18" t="s">
        <v>47</v>
      </c>
      <c r="B46" s="26">
        <v>4737.3630000000003</v>
      </c>
      <c r="C46" s="10">
        <v>310.03500000000003</v>
      </c>
      <c r="D46" s="10"/>
      <c r="E46" s="26">
        <v>5488.9459999999999</v>
      </c>
      <c r="F46" s="10">
        <v>310035</v>
      </c>
      <c r="G46" s="10"/>
      <c r="H46" s="33">
        <v>5420.3829999999998</v>
      </c>
      <c r="I46" s="26"/>
      <c r="J46" s="11"/>
    </row>
    <row r="47" spans="1:10" ht="16.5" customHeight="1" x14ac:dyDescent="0.25">
      <c r="A47" s="18" t="s">
        <v>48</v>
      </c>
      <c r="B47" s="26">
        <v>250</v>
      </c>
      <c r="C47" s="10"/>
      <c r="D47" s="10"/>
      <c r="E47" s="26">
        <v>45.337000000000003</v>
      </c>
      <c r="F47" s="10"/>
      <c r="G47" s="10"/>
      <c r="H47" s="33">
        <v>45.337000000000003</v>
      </c>
      <c r="I47" s="10"/>
      <c r="J47" s="11"/>
    </row>
    <row r="48" spans="1:10" ht="16.5" customHeight="1" x14ac:dyDescent="0.25">
      <c r="A48" s="18" t="s">
        <v>49</v>
      </c>
      <c r="B48" s="10"/>
      <c r="C48" s="10"/>
      <c r="D48" s="10"/>
      <c r="E48" s="10"/>
      <c r="F48" s="10"/>
      <c r="G48" s="10"/>
      <c r="H48" s="10"/>
      <c r="I48" s="10"/>
      <c r="J48" s="11"/>
    </row>
    <row r="49" spans="1:10" ht="16.5" customHeight="1" x14ac:dyDescent="0.25">
      <c r="A49" s="17" t="s">
        <v>50</v>
      </c>
      <c r="B49" s="7"/>
      <c r="C49" s="7"/>
      <c r="D49" s="7"/>
      <c r="E49" s="7"/>
      <c r="F49" s="7"/>
      <c r="G49" s="7"/>
      <c r="H49" s="7"/>
      <c r="I49" s="7"/>
      <c r="J49" s="8"/>
    </row>
    <row r="50" spans="1:10" ht="16.5" customHeight="1" x14ac:dyDescent="0.25">
      <c r="A50" s="17" t="s">
        <v>51</v>
      </c>
      <c r="B50" s="7"/>
      <c r="C50" s="7"/>
      <c r="D50" s="7"/>
      <c r="E50" s="7"/>
      <c r="F50" s="7"/>
      <c r="G50" s="7"/>
      <c r="H50" s="7"/>
      <c r="I50" s="7"/>
      <c r="J50" s="8"/>
    </row>
    <row r="51" spans="1:10" ht="16.5" customHeight="1" x14ac:dyDescent="0.25">
      <c r="A51" s="17" t="s">
        <v>52</v>
      </c>
      <c r="B51" s="7"/>
      <c r="C51" s="7"/>
      <c r="D51" s="7"/>
      <c r="E51" s="7"/>
      <c r="F51" s="7"/>
      <c r="G51" s="7"/>
      <c r="H51" s="7"/>
      <c r="I51" s="7"/>
      <c r="J51" s="8"/>
    </row>
    <row r="52" spans="1:10" ht="16.5" customHeight="1" x14ac:dyDescent="0.25">
      <c r="A52" s="16" t="s">
        <v>53</v>
      </c>
      <c r="B52" s="7"/>
      <c r="C52" s="7"/>
      <c r="D52" s="7"/>
      <c r="E52" s="7"/>
      <c r="F52" s="7"/>
      <c r="G52" s="7"/>
      <c r="H52" s="7"/>
      <c r="I52" s="7"/>
      <c r="J52" s="8"/>
    </row>
    <row r="53" spans="1:10" ht="16.5" customHeight="1" x14ac:dyDescent="0.25">
      <c r="A53" s="16" t="s">
        <v>54</v>
      </c>
      <c r="B53" s="7"/>
      <c r="C53" s="7"/>
      <c r="D53" s="7"/>
      <c r="E53" s="7"/>
      <c r="F53" s="7"/>
      <c r="G53" s="7"/>
      <c r="H53" s="7"/>
      <c r="I53" s="7"/>
      <c r="J53" s="8"/>
    </row>
    <row r="54" spans="1:10" ht="16.5" customHeight="1" thickBot="1" x14ac:dyDescent="0.3">
      <c r="A54" s="21" t="s">
        <v>55</v>
      </c>
      <c r="B54" s="22">
        <v>0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</row>
    <row r="55" spans="1:10" ht="15.75" x14ac:dyDescent="0.3">
      <c r="A55" s="23"/>
      <c r="B55" s="24"/>
      <c r="C55" s="24"/>
      <c r="D55" s="24"/>
      <c r="E55" s="24"/>
      <c r="F55" s="24"/>
      <c r="G55" s="24"/>
      <c r="H55" s="24"/>
      <c r="I55" s="24"/>
      <c r="J55" s="24"/>
    </row>
  </sheetData>
  <mergeCells count="7">
    <mergeCell ref="A1:J1"/>
    <mergeCell ref="A2:J2"/>
    <mergeCell ref="A3:J3"/>
    <mergeCell ref="A4:A5"/>
    <mergeCell ref="B4:D4"/>
    <mergeCell ref="E4:G4"/>
    <mergeCell ref="H4:J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Temur Gogolidze</dc:creator>
  <cp:lastModifiedBy>Temur Gogolidze</cp:lastModifiedBy>
  <dcterms:created xsi:type="dcterms:W3CDTF">2023-01-18T11:21:51Z</dcterms:created>
  <dcterms:modified xsi:type="dcterms:W3CDTF">2025-01-27T11:34:43Z</dcterms:modified>
</cp:coreProperties>
</file>